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9" i="1" l="1"/>
  <c r="I9" i="1" l="1"/>
  <c r="E10" i="1"/>
  <c r="J16" i="1" l="1"/>
  <c r="H16" i="1"/>
  <c r="G16" i="1"/>
  <c r="J15" i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J4" i="1"/>
  <c r="G4" i="1"/>
  <c r="G10" i="1" s="1"/>
  <c r="I10" i="1" l="1"/>
  <c r="H20" i="1"/>
  <c r="E20" i="1" l="1"/>
  <c r="G20" i="1" l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<sst xmlns="http://schemas.openxmlformats.org/spreadsheetml/2006/main" count="51" uniqueCount="42">
  <si>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</si>
  <si>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</si>
  <si>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</si>
  <si>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</si>
  <si>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</si>
  <si>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</si>
  <si>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</si>
  <si>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</si>
  <si>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</si>
  <si>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</si>
  <si>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</si>
  <si>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</si>
  <si>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</si>
  <si>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</si>
  <si>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</si>
  <si>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</si>
  <si>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</si>
  <si>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</si>
  <si>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</si>
  <si>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</si>
  <si>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</si>
  <si>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</si>
  <si>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</si>
  <si>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</si>
  <si>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</si>
  <si>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</si>
  <si>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</si>
  <si>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</si>
  <si>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</si>
  <si>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</si>
  <si>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</si>
  <si>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</si>
  <si>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</si>
  <si>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</si>
  <si>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</si>
  <si>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</si>
  <si>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МАОУ СОШ №10                                     3 день</t>
  </si>
  <si>
    <t>46,3</t>
  </si>
  <si>
    <t>сладкое</t>
  </si>
  <si>
    <t>36.10</t>
  </si>
  <si>
    <t>36/81</t>
  </si>
  <si>
    <t>Салат из свежей капусты с огурцоми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</si>
</sst>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11" fillId="0" borderId="0"/>
    <xf numFmtId="0" fontId="14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vertical="center"/>
    </xf>
    <xf numFmtId="0" fontId="9" fillId="0" borderId="5" xfId="5" applyFill="1" applyBorder="1"/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2" borderId="1" xfId="7" applyNumberFormat="1" applyFont="1" applyFill="1" applyBorder="1" applyAlignment="1">
      <alignment horizontal="left" vertical="center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 wrapText="1"/>
    </xf>
    <xf numFmtId="0" fontId="8" fillId="0" borderId="1" xfId="7" applyFont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4" xfId="8" applyNumberFormat="1" applyFont="1" applyFill="1" applyBorder="1" applyAlignment="1">
      <alignment horizontal="left" vertical="center"/>
    </xf>
    <xf numFmtId="2" fontId="8" fillId="5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Fill="1" applyBorder="1" applyAlignment="1" applyProtection="1">
      <alignment horizontal="left" vertical="center"/>
      <protection locked="0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2" fontId="8" fillId="0" borderId="0" xfId="7" applyNumberFormat="1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/>
    </xf>
    <xf numFmtId="0" fontId="13" fillId="0" borderId="1" xfId="5" applyFont="1" applyFill="1" applyBorder="1" applyAlignment="1" applyProtection="1">
      <alignment vertical="top" wrapText="1"/>
      <protection locked="0"/>
    </xf>
    <xf numFmtId="0" fontId="4" fillId="0" borderId="5" xfId="5" applyFont="1" applyBorder="1"/>
    <xf numFmtId="0" fontId="3" fillId="0" borderId="1" xfId="5" applyFont="1" applyBorder="1"/>
    <xf numFmtId="14" fontId="0" fillId="2" borderId="1" xfId="0" applyNumberFormat="1" applyFill="1" applyBorder="1" applyProtection="1">
      <protection locked="0"/>
    </xf>
    <xf numFmtId="0" fontId="2" fillId="0" borderId="5" xfId="5" applyFont="1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106" zoomScaleNormal="106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36</v>
      </c>
      <c r="C1" s="73"/>
      <c r="D1" s="74"/>
      <c r="E1" t="s">
        <v>16</v>
      </c>
      <c r="F1" s="9"/>
      <c r="I1" t="s">
        <v>1</v>
      </c>
      <c r="J1" s="69">
        <v>46141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5" t="s">
        <v>10</v>
      </c>
      <c r="B4" s="70" t="s">
        <v>19</v>
      </c>
      <c r="C4" s="38">
        <v>4232</v>
      </c>
      <c r="D4" s="36" t="s">
        <v>23</v>
      </c>
      <c r="E4" s="40">
        <v>90</v>
      </c>
      <c r="F4" s="47">
        <v>64.599999999999994</v>
      </c>
      <c r="G4" s="49">
        <f>E4*198/90</f>
        <v>198</v>
      </c>
      <c r="H4" s="41">
        <v>17.190000000000001</v>
      </c>
      <c r="I4" s="41">
        <v>14.31</v>
      </c>
      <c r="J4" s="41">
        <f>E4*0.18/90</f>
        <v>0.18</v>
      </c>
    </row>
    <row r="5" spans="1:11" ht="15.75" x14ac:dyDescent="0.25">
      <c r="A5" s="75"/>
      <c r="B5" s="13" t="s">
        <v>15</v>
      </c>
      <c r="C5" s="38" t="s">
        <v>37</v>
      </c>
      <c r="D5" s="35" t="s">
        <v>24</v>
      </c>
      <c r="E5" s="40">
        <v>150</v>
      </c>
      <c r="F5" s="48">
        <v>10.32</v>
      </c>
      <c r="G5" s="49">
        <v>177.75</v>
      </c>
      <c r="H5" s="41">
        <v>5.33</v>
      </c>
      <c r="I5" s="41">
        <f>E5*3/150</f>
        <v>3</v>
      </c>
      <c r="J5" s="41">
        <f>E5*32.4/150</f>
        <v>32.4</v>
      </c>
    </row>
    <row r="6" spans="1:11" ht="15.75" x14ac:dyDescent="0.25">
      <c r="A6" s="75"/>
      <c r="B6" s="13" t="s">
        <v>11</v>
      </c>
      <c r="C6" s="60" t="s">
        <v>39</v>
      </c>
      <c r="D6" s="61" t="s">
        <v>29</v>
      </c>
      <c r="E6" s="40">
        <v>200</v>
      </c>
      <c r="F6" s="47">
        <v>22.54</v>
      </c>
      <c r="G6" s="50">
        <v>135</v>
      </c>
      <c r="H6" s="42">
        <v>3.6</v>
      </c>
      <c r="I6" s="42">
        <v>3.3</v>
      </c>
      <c r="J6" s="42">
        <v>22.8</v>
      </c>
    </row>
    <row r="7" spans="1:11" ht="16.5" thickBot="1" x14ac:dyDescent="0.3">
      <c r="A7" s="75"/>
      <c r="B7" s="68" t="s">
        <v>26</v>
      </c>
      <c r="C7" s="59" t="s">
        <v>22</v>
      </c>
      <c r="D7" s="60" t="s">
        <v>34</v>
      </c>
      <c r="E7" s="40">
        <v>33</v>
      </c>
      <c r="F7" s="45">
        <v>4.22</v>
      </c>
      <c r="G7" s="50">
        <f>E7*70.14/30</f>
        <v>77.153999999999996</v>
      </c>
      <c r="H7" s="42">
        <f>E7*2.37/30</f>
        <v>2.6070000000000002</v>
      </c>
      <c r="I7" s="42">
        <f>E7*0.3/30</f>
        <v>0.33</v>
      </c>
      <c r="J7" s="42">
        <f>E7*14.49/30</f>
        <v>15.939</v>
      </c>
    </row>
    <row r="8" spans="1:11" ht="16.5" thickBot="1" x14ac:dyDescent="0.3">
      <c r="A8" s="75"/>
      <c r="B8" s="12" t="s">
        <v>25</v>
      </c>
      <c r="C8" s="59" t="s">
        <v>22</v>
      </c>
      <c r="D8" s="62" t="s">
        <v>30</v>
      </c>
      <c r="E8" s="40">
        <v>30</v>
      </c>
      <c r="F8" s="46">
        <v>3.55</v>
      </c>
      <c r="G8" s="50">
        <f>E8*68.97/30</f>
        <v>68.97</v>
      </c>
      <c r="H8" s="42">
        <f>E8*1.68/30</f>
        <v>1.68</v>
      </c>
      <c r="I8" s="42">
        <f>E8*0.33/30</f>
        <v>0.33</v>
      </c>
      <c r="J8" s="42">
        <f>E8*14.82/30</f>
        <v>14.82</v>
      </c>
    </row>
    <row r="9" spans="1:11" ht="32.25" thickBot="1" x14ac:dyDescent="0.3">
      <c r="A9" s="75"/>
      <c r="B9" s="67"/>
      <c r="C9" s="59">
        <v>44409</v>
      </c>
      <c r="D9" s="66" t="s">
        <v>41</v>
      </c>
      <c r="E9" s="43">
        <v>90</v>
      </c>
      <c r="F9" s="57">
        <v>19.809999999999999</v>
      </c>
      <c r="G9" s="57">
        <f>E9*128/100</f>
        <v>115.2</v>
      </c>
      <c r="H9" s="44">
        <v>2.25</v>
      </c>
      <c r="I9" s="44">
        <f>12*E9/120</f>
        <v>9</v>
      </c>
      <c r="J9" s="44">
        <v>6.37</v>
      </c>
    </row>
    <row r="10" spans="1:11" ht="15.75" x14ac:dyDescent="0.25">
      <c r="A10" s="75"/>
      <c r="B10" s="25"/>
      <c r="C10" s="23"/>
      <c r="D10" s="24"/>
      <c r="E10" s="39">
        <f>E4+E5+E6+E7+E8+E9</f>
        <v>593</v>
      </c>
      <c r="F10" s="39">
        <v>125.04</v>
      </c>
      <c r="G10" s="39">
        <f t="shared" ref="G10:I10" si="0">G4+G5+G6+G7+G8+G9</f>
        <v>772.07400000000007</v>
      </c>
      <c r="H10" s="39">
        <v>32.65</v>
      </c>
      <c r="I10" s="39">
        <f t="shared" si="0"/>
        <v>30.27</v>
      </c>
      <c r="J10" s="39">
        <v>92.51</v>
      </c>
    </row>
    <row r="11" spans="1:11" x14ac:dyDescent="0.25">
      <c r="A11" s="1"/>
      <c r="B11" s="26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8"/>
      <c r="E12" s="19"/>
      <c r="F12" s="20"/>
      <c r="G12" s="19"/>
      <c r="H12" s="31"/>
      <c r="I12" s="31"/>
      <c r="J12" s="32"/>
    </row>
    <row r="13" spans="1:11" ht="31.5" x14ac:dyDescent="0.25">
      <c r="A13" s="1" t="s">
        <v>12</v>
      </c>
      <c r="B13" s="21" t="s">
        <v>13</v>
      </c>
      <c r="C13" s="38" t="s">
        <v>27</v>
      </c>
      <c r="D13" s="63" t="s">
        <v>31</v>
      </c>
      <c r="E13" s="51">
        <v>60</v>
      </c>
      <c r="F13" s="57">
        <v>10.57</v>
      </c>
      <c r="G13" s="55">
        <f>E13*183.84/60</f>
        <v>183.84</v>
      </c>
      <c r="H13" s="53">
        <f>E13*3.24/60</f>
        <v>3.24</v>
      </c>
      <c r="I13" s="53">
        <v>7.74</v>
      </c>
      <c r="J13" s="53">
        <f>E13*25.26/60</f>
        <v>25.26</v>
      </c>
      <c r="K13" s="29"/>
    </row>
    <row r="14" spans="1:11" ht="31.5" x14ac:dyDescent="0.25">
      <c r="A14" s="1"/>
      <c r="B14" s="13" t="s">
        <v>14</v>
      </c>
      <c r="C14" s="38" t="s">
        <v>35</v>
      </c>
      <c r="D14" s="64" t="s">
        <v>32</v>
      </c>
      <c r="E14" s="51">
        <v>200</v>
      </c>
      <c r="F14" s="57">
        <v>21.33</v>
      </c>
      <c r="G14" s="55">
        <v>70</v>
      </c>
      <c r="H14" s="53">
        <v>2.2200000000000002</v>
      </c>
      <c r="I14" s="53">
        <v>3.84</v>
      </c>
      <c r="J14" s="53">
        <v>6.68</v>
      </c>
      <c r="K14" s="30"/>
    </row>
    <row r="15" spans="1:11" ht="15.75" x14ac:dyDescent="0.25">
      <c r="A15" s="1"/>
      <c r="B15" s="13" t="s">
        <v>19</v>
      </c>
      <c r="C15" s="38" t="s">
        <v>40</v>
      </c>
      <c r="D15" s="64" t="s">
        <v>20</v>
      </c>
      <c r="E15" s="51">
        <v>100</v>
      </c>
      <c r="F15" s="57">
        <v>75.34</v>
      </c>
      <c r="G15" s="56">
        <v>230.6</v>
      </c>
      <c r="H15" s="54">
        <v>12.9</v>
      </c>
      <c r="I15" s="54">
        <v>13.4</v>
      </c>
      <c r="J15" s="54">
        <f>E15*13.1/90</f>
        <v>14.555555555555555</v>
      </c>
      <c r="K15" s="30"/>
    </row>
    <row r="16" spans="1:11" ht="15.75" x14ac:dyDescent="0.25">
      <c r="A16" s="1"/>
      <c r="B16" s="13" t="s">
        <v>15</v>
      </c>
      <c r="C16" s="37">
        <v>44533</v>
      </c>
      <c r="D16" s="62" t="s">
        <v>21</v>
      </c>
      <c r="E16" s="52">
        <v>150</v>
      </c>
      <c r="F16" s="57">
        <v>15.99</v>
      </c>
      <c r="G16" s="55">
        <f>E16*87/150</f>
        <v>87</v>
      </c>
      <c r="H16" s="53">
        <f>E16*3.25/150</f>
        <v>3.25</v>
      </c>
      <c r="I16" s="53">
        <v>2.8</v>
      </c>
      <c r="J16" s="53">
        <f>E16*11.9/150</f>
        <v>11.9</v>
      </c>
      <c r="K16" s="30"/>
    </row>
    <row r="17" spans="1:11" ht="15.75" x14ac:dyDescent="0.25">
      <c r="A17" s="1"/>
      <c r="B17" s="71" t="s">
        <v>38</v>
      </c>
      <c r="C17" s="38" t="s">
        <v>28</v>
      </c>
      <c r="D17" s="65" t="s">
        <v>33</v>
      </c>
      <c r="E17" s="51">
        <v>200</v>
      </c>
      <c r="F17" s="57">
        <v>12.54</v>
      </c>
      <c r="G17" s="55">
        <v>48</v>
      </c>
      <c r="H17" s="53">
        <v>0</v>
      </c>
      <c r="I17" s="53">
        <v>0</v>
      </c>
      <c r="J17" s="53">
        <v>12</v>
      </c>
      <c r="K17" s="30"/>
    </row>
    <row r="18" spans="1:11" ht="15.75" x14ac:dyDescent="0.25">
      <c r="A18" s="1"/>
      <c r="B18" s="13" t="s">
        <v>26</v>
      </c>
      <c r="C18" s="59" t="s">
        <v>22</v>
      </c>
      <c r="D18" s="60" t="s">
        <v>34</v>
      </c>
      <c r="E18" s="43">
        <v>40</v>
      </c>
      <c r="F18" s="58">
        <v>5.12</v>
      </c>
      <c r="G18" s="57">
        <f>E18*70.14/30</f>
        <v>93.52</v>
      </c>
      <c r="H18" s="44">
        <f>E18*2.37/30</f>
        <v>3.1600000000000006</v>
      </c>
      <c r="I18" s="44">
        <f>E18*0.3/30</f>
        <v>0.4</v>
      </c>
      <c r="J18" s="44">
        <f>E18*14.49/30</f>
        <v>19.32</v>
      </c>
      <c r="K18" s="30"/>
    </row>
    <row r="19" spans="1:11" ht="15.75" x14ac:dyDescent="0.25">
      <c r="A19" s="1"/>
      <c r="B19" s="27" t="s">
        <v>25</v>
      </c>
      <c r="C19" s="59" t="s">
        <v>22</v>
      </c>
      <c r="D19" s="62" t="s">
        <v>30</v>
      </c>
      <c r="E19" s="43">
        <v>35</v>
      </c>
      <c r="F19" s="57">
        <v>4.1500000000000004</v>
      </c>
      <c r="G19" s="57">
        <f>E19*68.97/30</f>
        <v>80.464999999999989</v>
      </c>
      <c r="H19" s="44">
        <f>E19*1.68/30</f>
        <v>1.96</v>
      </c>
      <c r="I19" s="44">
        <f>E19*0.33/30</f>
        <v>0.38500000000000001</v>
      </c>
      <c r="J19" s="44">
        <f>E19*14.82/30</f>
        <v>17.290000000000003</v>
      </c>
      <c r="K19" s="30"/>
    </row>
    <row r="20" spans="1:11" ht="15.75" x14ac:dyDescent="0.25">
      <c r="A20" s="1"/>
      <c r="B20" s="27"/>
      <c r="C20" s="34"/>
      <c r="D20" s="33"/>
      <c r="E20" s="39">
        <f>E13+E14+E15+E16+E17+E18+E19</f>
        <v>785</v>
      </c>
      <c r="F20" s="39">
        <v>145.05000000000001</v>
      </c>
      <c r="G20" s="39">
        <f t="shared" ref="G20" si="1">G13+G14+G15+G16+G17+G18+G19</f>
        <v>793.42500000000007</v>
      </c>
      <c r="H20" s="39">
        <f>H13+H14+H15+H16+H17+H18+H19</f>
        <v>26.73</v>
      </c>
      <c r="I20" s="39">
        <v>28.56</v>
      </c>
      <c r="J20" s="39">
        <v>107.05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2026-04-24T06:06:56Z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