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F19" i="1" l="1"/>
  <c r="H19" i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I19" i="1" s="1"/>
  <c r="E9" i="1" l="1"/>
  <c r="J18" i="1" l="1"/>
  <c r="H18" i="1"/>
  <c r="G18" i="1"/>
  <c r="J9" i="1"/>
  <c r="G9" i="1"/>
  <c r="H9" i="1"/>
  <c r="I9" i="1"/>
  <c r="J17" i="1" l="1"/>
  <c r="I17" i="1"/>
  <c r="H17" i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<sst xmlns="http://schemas.openxmlformats.org/spreadsheetml/2006/main" count="47" uniqueCount="44">
  <si>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</si>
  <si>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</si>
  <si>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</si>
  <si>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</si>
  <si>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</si>
  <si>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</si>
  <si>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</si>
  <si>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</si>
  <si>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</si>
  <si>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</si>
  <si>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</si>
  <si>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</si>
  <si>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</si>
  <si>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</si>
  <si>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</si>
  <si>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</si>
  <si>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</si>
  <si>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</si>
  <si>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</si>
  <si>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</si>
  <si>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</si>
  <si>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</si>
  <si>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</si>
  <si>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</si>
  <si>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</si>
  <si>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</si>
  <si>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</si>
  <si>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</si>
  <si>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</si>
  <si>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</si>
  <si>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</si>
  <si>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</si>
  <si>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</si>
  <si>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</si>
  <si>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</si>
  <si>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</si>
  <si>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</si>
  <si>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</si>
  <si>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</si>
  <si>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</si>
  <si>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</si>
  <si>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</si>
  <si>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хлеб белый</t>
  </si>
  <si>
    <t>МАОУ СОШ №10                                     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</si>
</sst>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43</v>
      </c>
      <c r="C1" s="65"/>
      <c r="D1" s="66"/>
      <c r="E1" t="s">
        <v>18</v>
      </c>
      <c r="F1" s="9"/>
      <c r="I1" t="s">
        <v>1</v>
      </c>
      <c r="J1" s="61">
        <v>46066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7" t="s">
        <v>10</v>
      </c>
      <c r="B4" s="12"/>
      <c r="C4" s="26"/>
      <c r="D4" s="62"/>
      <c r="E4" s="49"/>
      <c r="F4" s="51"/>
      <c r="G4" s="54"/>
      <c r="H4" s="50"/>
      <c r="I4" s="50"/>
      <c r="J4" s="50"/>
    </row>
    <row r="5" spans="1:10" ht="15.75" x14ac:dyDescent="0.25">
      <c r="A5" s="67"/>
      <c r="B5" s="12" t="s">
        <v>11</v>
      </c>
      <c r="C5" s="40" t="s">
        <v>29</v>
      </c>
      <c r="D5" s="28" t="s">
        <v>30</v>
      </c>
      <c r="E5" s="49">
        <v>220</v>
      </c>
      <c r="F5" s="54">
        <v>75.05</v>
      </c>
      <c r="G5" s="54">
        <f>E5*339.6/200</f>
        <v>373.56</v>
      </c>
      <c r="H5" s="54">
        <f>E5*19.5/200</f>
        <v>21.45</v>
      </c>
      <c r="I5" s="54">
        <f>E5*21.2/200</f>
        <v>23.32</v>
      </c>
      <c r="J5" s="54">
        <f>E5*17.7/200</f>
        <v>19.47</v>
      </c>
    </row>
    <row r="6" spans="1:10" ht="15.75" x14ac:dyDescent="0.25">
      <c r="A6" s="67"/>
      <c r="B6" s="13" t="s">
        <v>12</v>
      </c>
      <c r="C6" s="57" t="s">
        <v>26</v>
      </c>
      <c r="D6" s="32" t="s">
        <v>27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7"/>
      <c r="B7" s="63" t="s">
        <v>42</v>
      </c>
      <c r="C7" s="58">
        <v>44240</v>
      </c>
      <c r="D7" s="33" t="s">
        <v>28</v>
      </c>
      <c r="E7" s="54">
        <v>60</v>
      </c>
      <c r="F7" s="56">
        <v>40.450000000000003</v>
      </c>
      <c r="G7" s="54">
        <f>E7*127.7/50</f>
        <v>153.24</v>
      </c>
      <c r="H7" s="54">
        <f>E7*6.1/50</f>
        <v>7.32</v>
      </c>
      <c r="I7" s="54">
        <f>E7*3.7/50</f>
        <v>4.4400000000000004</v>
      </c>
      <c r="J7" s="54">
        <f>E7*17.5/50</f>
        <v>21</v>
      </c>
    </row>
    <row r="8" spans="1:10" ht="16.5" thickBot="1" x14ac:dyDescent="0.3">
      <c r="A8" s="67"/>
      <c r="B8" s="14" t="s">
        <v>23</v>
      </c>
      <c r="C8" s="41" t="s">
        <v>22</v>
      </c>
      <c r="D8" s="59" t="s">
        <v>39</v>
      </c>
      <c r="E8" s="54">
        <v>55</v>
      </c>
      <c r="F8" s="54">
        <v>6.51</v>
      </c>
      <c r="G8" s="54">
        <f>E8*68.97/30</f>
        <v>126.44499999999999</v>
      </c>
      <c r="H8" s="54">
        <f>E8*1.68/30</f>
        <v>3.0799999999999996</v>
      </c>
      <c r="I8" s="54">
        <f>E8*0.33/30</f>
        <v>0.60500000000000009</v>
      </c>
      <c r="J8" s="54">
        <f>E8*14.82/30</f>
        <v>27.17</v>
      </c>
    </row>
    <row r="9" spans="1:10" ht="15.75" x14ac:dyDescent="0.25">
      <c r="A9" s="67"/>
      <c r="B9" s="30"/>
      <c r="C9" s="27"/>
      <c r="D9" s="29"/>
      <c r="E9" s="53">
        <f>E4+E5+E6+E7+E8</f>
        <v>535</v>
      </c>
      <c r="F9" s="53">
        <f>F4+F5+F6+F7+F8</f>
        <v>125.04</v>
      </c>
      <c r="G9" s="53">
        <f t="shared" ref="G9:J9" si="0">G4+G5+G6+G7+G8</f>
        <v>692.24499999999989</v>
      </c>
      <c r="H9" s="53">
        <f t="shared" si="0"/>
        <v>31.95</v>
      </c>
      <c r="I9" s="53">
        <f t="shared" si="0"/>
        <v>28.365000000000002</v>
      </c>
      <c r="J9" s="53">
        <f t="shared" si="0"/>
        <v>77.44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13</v>
      </c>
      <c r="B12" s="23" t="s">
        <v>14</v>
      </c>
      <c r="C12" s="40" t="s">
        <v>31</v>
      </c>
      <c r="D12" s="34" t="s">
        <v>35</v>
      </c>
      <c r="E12" s="42">
        <v>65</v>
      </c>
      <c r="F12" s="56">
        <v>9.16</v>
      </c>
      <c r="G12" s="48">
        <f>E12*57.84/60</f>
        <v>62.660000000000004</v>
      </c>
      <c r="H12" s="45">
        <f>E12*0.6/60</f>
        <v>0.65</v>
      </c>
      <c r="I12" s="45">
        <f>E12*3.6/60</f>
        <v>3.9</v>
      </c>
      <c r="J12" s="45">
        <f>E12*5.76/60</f>
        <v>6.2399999999999993</v>
      </c>
    </row>
    <row r="13" spans="1:10" ht="31.5" x14ac:dyDescent="0.25">
      <c r="A13" s="1"/>
      <c r="B13" s="13" t="s">
        <v>15</v>
      </c>
      <c r="C13" s="40" t="s">
        <v>32</v>
      </c>
      <c r="D13" s="36" t="s">
        <v>36</v>
      </c>
      <c r="E13" s="42">
        <v>200</v>
      </c>
      <c r="F13" s="56">
        <v>23.74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25</v>
      </c>
      <c r="C14" s="40" t="s">
        <v>33</v>
      </c>
      <c r="D14" s="62" t="s">
        <v>41</v>
      </c>
      <c r="E14" s="42">
        <v>99</v>
      </c>
      <c r="F14" s="56">
        <v>75.89</v>
      </c>
      <c r="G14" s="46">
        <f>E14*194/100</f>
        <v>192.06</v>
      </c>
      <c r="H14" s="43">
        <f>E14*13/100</f>
        <v>12.87</v>
      </c>
      <c r="I14" s="43">
        <f>E14*12.9/100</f>
        <v>12.771000000000001</v>
      </c>
      <c r="J14" s="43">
        <f>E14*6.4/100</f>
        <v>6.3360000000000003</v>
      </c>
    </row>
    <row r="15" spans="1:10" ht="15.75" x14ac:dyDescent="0.25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18.170000000000002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17</v>
      </c>
      <c r="C16" s="40" t="s">
        <v>34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24</v>
      </c>
      <c r="C17" s="41" t="s">
        <v>21</v>
      </c>
      <c r="D17" s="60" t="s">
        <v>40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23</v>
      </c>
      <c r="C18" s="41" t="s">
        <v>22</v>
      </c>
      <c r="D18" s="59" t="s">
        <v>39</v>
      </c>
      <c r="E18" s="54">
        <v>34</v>
      </c>
      <c r="F18" s="56">
        <v>4.03</v>
      </c>
      <c r="G18" s="54">
        <f>E18*68.97/30</f>
        <v>78.165999999999997</v>
      </c>
      <c r="H18" s="54">
        <f>E18*1.68/30</f>
        <v>1.9039999999999999</v>
      </c>
      <c r="I18" s="54">
        <f>E18*0.33/30</f>
        <v>0.374</v>
      </c>
      <c r="J18" s="54">
        <f>E18*14.82/30</f>
        <v>16.795999999999999</v>
      </c>
    </row>
    <row r="19" spans="1:10" ht="15.75" x14ac:dyDescent="0.25">
      <c r="A19" s="1"/>
      <c r="B19" s="38"/>
      <c r="C19" s="38"/>
      <c r="D19" s="39"/>
      <c r="E19" s="55">
        <f>E12+E13+E14+E15+E16+E17+E18</f>
        <v>798</v>
      </c>
      <c r="F19" s="55">
        <f>F12+F13+F14+F15+F16+F17+F18</f>
        <v>145.05000000000001</v>
      </c>
      <c r="G19" s="55">
        <f t="shared" ref="G19:J19" si="1">G12+G13+G14+G15+G16+G17+G18</f>
        <v>729.7059999999999</v>
      </c>
      <c r="H19" s="55">
        <f>H12+H13+H14+H15+H16+H17+H18+0.01</f>
        <v>26.173999999999999</v>
      </c>
      <c r="I19" s="55">
        <f>I12+I13+I14+I15+I16+I17+I18</f>
        <v>27.105</v>
      </c>
      <c r="J19" s="55">
        <f t="shared" si="1"/>
        <v>94.822000000000003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2026-02-08T10:38:30Z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