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<sst xmlns="http://schemas.openxmlformats.org/spreadsheetml/2006/main" count="48" uniqueCount="45">
  <si>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</si>
  <si>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</si>
  <si>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</si>
  <si>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</si>
  <si>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</si>
  <si>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</si>
  <si>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</si>
  <si>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</si>
  <si>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</si>
  <si>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</si>
  <si>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</si>
  <si>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</si>
  <si>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</si>
  <si>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</si>
  <si>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</si>
  <si>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</si>
  <si>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</si>
  <si>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</si>
  <si>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</si>
  <si>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</si>
  <si>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</si>
  <si>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</si>
  <si>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</si>
  <si>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</si>
  <si>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</si>
  <si>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</si>
  <si>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</si>
  <si>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</si>
  <si>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</si>
  <si>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</si>
  <si>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</si>
  <si>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</si>
  <si>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</si>
  <si>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</si>
  <si>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</si>
  <si>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</si>
  <si>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</si>
  <si>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</si>
  <si>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</si>
  <si>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</si>
  <si>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</si>
  <si>
    <t>МАОУ СОШ №10 д.Б.Седельниково</t>
  </si>
  <si>
    <t>Хлеб ржано-пшеничный</t>
  </si>
  <si>
    <t>хлеб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</si>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</sst>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41</v>
      </c>
      <c r="C1" s="64"/>
      <c r="D1" s="65"/>
      <c r="E1" t="s">
        <v>18</v>
      </c>
      <c r="F1" s="10"/>
      <c r="I1" t="s">
        <v>1</v>
      </c>
      <c r="J1" s="9">
        <v>45909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6" t="s">
        <v>10</v>
      </c>
      <c r="B4" s="13" t="s">
        <v>11</v>
      </c>
      <c r="C4" s="27" t="s">
        <v>28</v>
      </c>
      <c r="D4" s="29" t="s">
        <v>30</v>
      </c>
      <c r="E4" s="52">
        <v>200</v>
      </c>
      <c r="F4" s="54">
        <v>85.1</v>
      </c>
      <c r="G4" s="57">
        <f>E4*372.6/180</f>
        <v>414</v>
      </c>
      <c r="H4" s="53">
        <f>E4*30.42/180</f>
        <v>33.799999999999997</v>
      </c>
      <c r="I4" s="53">
        <f>E4*17.28/180</f>
        <v>19.2</v>
      </c>
      <c r="J4" s="53">
        <f>E4*23.76/180</f>
        <v>26.4</v>
      </c>
    </row>
    <row r="5" spans="1:10" ht="15.75">
      <c r="A5" s="66"/>
      <c r="B5" s="14" t="s">
        <v>12</v>
      </c>
      <c r="C5" s="61" t="s">
        <v>29</v>
      </c>
      <c r="D5" s="30" t="s">
        <v>31</v>
      </c>
      <c r="E5" s="51">
        <v>200</v>
      </c>
      <c r="F5" s="55">
        <v>3.9</v>
      </c>
      <c r="G5" s="57">
        <v>56</v>
      </c>
      <c r="H5" s="53">
        <v>0.2</v>
      </c>
      <c r="I5" s="53">
        <v>0</v>
      </c>
      <c r="J5" s="53">
        <v>13.7</v>
      </c>
    </row>
    <row r="6" spans="1:10" ht="15.75">
      <c r="A6" s="66"/>
      <c r="B6" s="14" t="s">
        <v>25</v>
      </c>
      <c r="C6" s="62">
        <v>44209</v>
      </c>
      <c r="D6" s="35" t="s">
        <v>32</v>
      </c>
      <c r="E6" s="57">
        <v>70</v>
      </c>
      <c r="F6" s="59">
        <v>29.05</v>
      </c>
      <c r="G6" s="57">
        <f>E6*224/70</f>
        <v>224</v>
      </c>
      <c r="H6" s="57">
        <f>E6*4.48/70</f>
        <v>4.4800000000000004</v>
      </c>
      <c r="I6" s="57">
        <f>E6*10.78/70</f>
        <v>10.78</v>
      </c>
      <c r="J6" s="57">
        <f>E6*27.3/70</f>
        <v>27.3</v>
      </c>
    </row>
    <row r="7" spans="1:10" ht="16.5" thickBot="1">
      <c r="A7" s="66"/>
      <c r="B7" s="15" t="s">
        <v>43</v>
      </c>
      <c r="C7" s="28" t="s">
        <v>22</v>
      </c>
      <c r="D7" s="30" t="s">
        <v>42</v>
      </c>
      <c r="E7" s="51">
        <v>59</v>
      </c>
      <c r="F7" s="54">
        <v>6.99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5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75">
      <c r="A9" s="66"/>
      <c r="B9" s="31"/>
      <c r="C9" s="28"/>
      <c r="D9" s="30"/>
      <c r="E9" s="56">
        <f>E4+E5+E6+E7+E8</f>
        <v>529</v>
      </c>
      <c r="F9" s="56">
        <f t="shared" ref="F9:J9" si="0">F4+F5+F6+F7+F8</f>
        <v>125.03999999999999</v>
      </c>
      <c r="G9" s="56">
        <f t="shared" si="0"/>
        <v>829.64099999999996</v>
      </c>
      <c r="H9" s="56">
        <f t="shared" si="0"/>
        <v>41.784000000000006</v>
      </c>
      <c r="I9" s="56">
        <f t="shared" si="0"/>
        <v>30.628999999999998</v>
      </c>
      <c r="J9" s="56">
        <f t="shared" si="0"/>
        <v>96.545999999999992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5.75">
      <c r="A12" s="1" t="s">
        <v>13</v>
      </c>
      <c r="B12" s="24" t="s">
        <v>14</v>
      </c>
      <c r="C12" s="42" t="s">
        <v>33</v>
      </c>
      <c r="D12" s="36" t="s">
        <v>37</v>
      </c>
      <c r="E12" s="44">
        <v>60</v>
      </c>
      <c r="F12" s="59">
        <v>11.03</v>
      </c>
      <c r="G12" s="50">
        <f>E12*67.2/60</f>
        <v>67.2</v>
      </c>
      <c r="H12" s="47">
        <f>E12*0.78/60</f>
        <v>0.78</v>
      </c>
      <c r="I12" s="47">
        <f>E12*5.34/60</f>
        <v>5.34</v>
      </c>
      <c r="J12" s="47">
        <f>E12*4.02/60</f>
        <v>4.0199999999999996</v>
      </c>
    </row>
    <row r="13" spans="1:10" ht="31.5">
      <c r="A13" s="1"/>
      <c r="B13" s="14" t="s">
        <v>15</v>
      </c>
      <c r="C13" s="42" t="s">
        <v>34</v>
      </c>
      <c r="D13" s="38" t="s">
        <v>38</v>
      </c>
      <c r="E13" s="44">
        <v>200</v>
      </c>
      <c r="F13" s="59">
        <v>16.309999999999999</v>
      </c>
      <c r="G13" s="50">
        <f>E13*126.9/200</f>
        <v>126.9</v>
      </c>
      <c r="H13" s="47">
        <f>E13*3.9/200</f>
        <v>3.9</v>
      </c>
      <c r="I13" s="47">
        <f>E13*6.02/200</f>
        <v>6.02</v>
      </c>
      <c r="J13" s="47">
        <f>E13*14.28/200</f>
        <v>14.28</v>
      </c>
    </row>
    <row r="14" spans="1:10" ht="15.75">
      <c r="A14" s="1"/>
      <c r="B14" s="14" t="s">
        <v>24</v>
      </c>
      <c r="C14" s="42" t="s">
        <v>26</v>
      </c>
      <c r="D14" s="33" t="s">
        <v>27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75">
      <c r="A15" s="1"/>
      <c r="B15" s="14" t="s">
        <v>16</v>
      </c>
      <c r="C15" s="43" t="s">
        <v>35</v>
      </c>
      <c r="D15" s="39" t="s">
        <v>39</v>
      </c>
      <c r="E15" s="44">
        <v>150</v>
      </c>
      <c r="F15" s="59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75">
      <c r="A16" s="1"/>
      <c r="B16" s="14" t="s">
        <v>17</v>
      </c>
      <c r="C16" s="42" t="s">
        <v>36</v>
      </c>
      <c r="D16" s="37" t="s">
        <v>40</v>
      </c>
      <c r="E16" s="44">
        <v>200</v>
      </c>
      <c r="F16" s="59">
        <v>13.89</v>
      </c>
      <c r="G16" s="48">
        <v>80</v>
      </c>
      <c r="H16" s="45">
        <v>0.4</v>
      </c>
      <c r="I16" s="45">
        <v>0.4</v>
      </c>
      <c r="J16" s="45">
        <v>18.7</v>
      </c>
    </row>
    <row r="17" spans="1:10" ht="15.75">
      <c r="A17" s="1"/>
      <c r="B17" s="14" t="s">
        <v>43</v>
      </c>
      <c r="C17" s="43" t="s">
        <v>21</v>
      </c>
      <c r="D17" s="35" t="s">
        <v>44</v>
      </c>
      <c r="E17" s="44">
        <v>34</v>
      </c>
      <c r="F17" s="59">
        <v>4.3499999999999996</v>
      </c>
      <c r="G17" s="48">
        <f>E17*116.9/50</f>
        <v>79.492000000000004</v>
      </c>
      <c r="H17" s="45">
        <f>E17*3.95/50</f>
        <v>2.6860000000000004</v>
      </c>
      <c r="I17" s="45">
        <f>E17*0.5/50</f>
        <v>0.34</v>
      </c>
      <c r="J17" s="45">
        <f>E17*24.15/50</f>
        <v>16.421999999999997</v>
      </c>
    </row>
    <row r="18" spans="1:10" ht="15.75">
      <c r="A18" s="1"/>
      <c r="B18" s="14" t="s">
        <v>23</v>
      </c>
      <c r="C18" s="43" t="s">
        <v>22</v>
      </c>
      <c r="D18" s="34" t="s">
        <v>42</v>
      </c>
      <c r="E18" s="57">
        <v>30</v>
      </c>
      <c r="F18" s="59">
        <v>3.55</v>
      </c>
      <c r="G18" s="57">
        <f>E18*68.97/30</f>
        <v>68.97</v>
      </c>
      <c r="H18" s="57">
        <f>E18*1.68/30</f>
        <v>1.68</v>
      </c>
      <c r="I18" s="57">
        <f>E18*0.33/30</f>
        <v>0.33</v>
      </c>
      <c r="J18" s="57">
        <f>E18*14.82/30</f>
        <v>14.82</v>
      </c>
    </row>
    <row r="19" spans="1:10" ht="15.75">
      <c r="A19" s="1"/>
      <c r="B19" s="40"/>
      <c r="C19" s="40"/>
      <c r="D19" s="41"/>
      <c r="E19" s="58">
        <f>E12+E13+E14+E15+E16+E17+E18</f>
        <v>764</v>
      </c>
      <c r="F19" s="58">
        <f t="shared" ref="F19:J19" si="1">F12+F13+F14+F15+F16+F17+F18</f>
        <v>125.03999999999999</v>
      </c>
      <c r="G19" s="58">
        <f t="shared" si="1"/>
        <v>775.56200000000001</v>
      </c>
      <c r="H19" s="58">
        <f t="shared" si="1"/>
        <v>26.425999999999998</v>
      </c>
      <c r="I19" s="58">
        <f t="shared" si="1"/>
        <v>27.039999999999996</v>
      </c>
      <c r="J19" s="58">
        <f t="shared" si="1"/>
        <v>106.40199999999999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