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4" i="1"/>
  <c r="H13" i="1"/>
  <c r="G13" i="1"/>
  <c r="F19" i="1"/>
  <c r="J5" i="1"/>
  <c r="I5" i="1"/>
  <c r="H5" i="1"/>
  <c r="G5" i="1"/>
  <c r="E9" i="1"/>
  <c r="J15" i="1" l="1"/>
  <c r="I15" i="1"/>
  <c r="H15" i="1"/>
  <c r="G15" i="1"/>
  <c r="J12" i="1"/>
  <c r="I12" i="1"/>
  <c r="H12" i="1"/>
  <c r="G12" i="1"/>
  <c r="J4" i="1"/>
  <c r="I4" i="1"/>
  <c r="H4" i="1"/>
  <c r="G4" i="1"/>
  <c r="J14" i="1" l="1"/>
  <c r="I14" i="1"/>
  <c r="G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G17" i="1"/>
  <c r="E19" i="1"/>
  <c r="I19" i="1" l="1"/>
  <c r="G19" i="1"/>
  <c r="H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<sst xmlns="http://schemas.openxmlformats.org/spreadsheetml/2006/main" count="48" uniqueCount="46">
  <si>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</si>
  <si>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</si>
  <si>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</si>
  <si>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</si>
  <si>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</si>
  <si>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</si>
  <si>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</si>
  <si>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</si>
  <si>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</si>
  <si>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</si>
  <si>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</si>
  <si>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</si>
  <si>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</si>
  <si>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</si>
  <si>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</si>
  <si>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</si>
  <si>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</si>
  <si>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</si>
  <si>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</si>
  <si>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</si>
  <si>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</si>
  <si>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</si>
  <si>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</si>
  <si>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</si>
  <si>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</si>
  <si>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</si>
  <si>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</si>
  <si>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</si>
  <si>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</si>
  <si>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</si>
  <si>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</si>
  <si>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</si>
  <si>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</si>
  <si>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</si>
  <si>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</si>
  <si>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</si>
  <si>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</si>
  <si>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</si>
  <si>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</si>
  <si>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</si>
  <si>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</si>
  <si>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</si>
  <si>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</si>
  <si>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МАОУ СОШ №10                                    7 день</t>
  </si>
  <si>
    <t>хлеб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</si>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</sst>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1" xfId="5" applyFont="1" applyBorder="1"/>
    <xf numFmtId="0" fontId="1" fillId="0" borderId="9" xfId="5" applyFon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43</v>
      </c>
      <c r="C1" s="63"/>
      <c r="D1" s="64"/>
      <c r="E1" t="s">
        <v>18</v>
      </c>
      <c r="F1" s="9"/>
      <c r="I1" t="s">
        <v>1</v>
      </c>
      <c r="J1" s="66">
        <v>45937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5" t="s">
        <v>10</v>
      </c>
      <c r="B4" s="12" t="s">
        <v>11</v>
      </c>
      <c r="C4" s="25" t="s">
        <v>29</v>
      </c>
      <c r="D4" s="27" t="s">
        <v>31</v>
      </c>
      <c r="E4" s="50">
        <v>180</v>
      </c>
      <c r="F4" s="52">
        <v>85.12</v>
      </c>
      <c r="G4" s="55">
        <f>E4*372.6/180</f>
        <v>372.6</v>
      </c>
      <c r="H4" s="51">
        <f>E4*30.42/180</f>
        <v>30.42</v>
      </c>
      <c r="I4" s="51">
        <f>E4*17.28/180</f>
        <v>17.28</v>
      </c>
      <c r="J4" s="51">
        <f>E4*23.76/180</f>
        <v>23.76</v>
      </c>
    </row>
    <row r="5" spans="1:10" ht="15.75" x14ac:dyDescent="0.25">
      <c r="A5" s="65"/>
      <c r="B5" s="68" t="s">
        <v>44</v>
      </c>
      <c r="C5" s="60">
        <v>44209</v>
      </c>
      <c r="D5" s="33" t="s">
        <v>33</v>
      </c>
      <c r="E5" s="55">
        <v>70</v>
      </c>
      <c r="F5" s="57">
        <v>29.12</v>
      </c>
      <c r="G5" s="55">
        <f>E5*213.5/70</f>
        <v>213.5</v>
      </c>
      <c r="H5" s="55">
        <f>E5*4.67/70</f>
        <v>4.67</v>
      </c>
      <c r="I5" s="55">
        <f>E5*9.1/70</f>
        <v>9.1</v>
      </c>
      <c r="J5" s="55">
        <f>E5*28.35/70</f>
        <v>28.35</v>
      </c>
    </row>
    <row r="6" spans="1:10" ht="15.75" x14ac:dyDescent="0.25">
      <c r="A6" s="65"/>
      <c r="B6" s="13" t="s">
        <v>12</v>
      </c>
      <c r="C6" s="59" t="s">
        <v>30</v>
      </c>
      <c r="D6" s="28" t="s">
        <v>32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5"/>
      <c r="B7" s="69" t="s">
        <v>44</v>
      </c>
      <c r="C7" s="26" t="s">
        <v>22</v>
      </c>
      <c r="D7" s="70" t="s">
        <v>45</v>
      </c>
      <c r="E7" s="49">
        <v>50</v>
      </c>
      <c r="F7" s="52">
        <v>6.99</v>
      </c>
      <c r="G7" s="55">
        <f>E7*68.97/30</f>
        <v>114.95</v>
      </c>
      <c r="H7" s="51">
        <f>E7*1.68/30</f>
        <v>2.8</v>
      </c>
      <c r="I7" s="51">
        <f>E7*0.33/30</f>
        <v>0.55000000000000004</v>
      </c>
      <c r="J7" s="51">
        <f>E7*14.82/30</f>
        <v>24.7</v>
      </c>
    </row>
    <row r="8" spans="1:10" ht="16.5" thickBot="1" x14ac:dyDescent="0.3">
      <c r="A8" s="65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5"/>
      <c r="B9" s="29"/>
      <c r="C9" s="26"/>
      <c r="D9" s="28"/>
      <c r="E9" s="54">
        <f t="shared" ref="E9:J9" si="0">SUM(E4:E8)</f>
        <v>500</v>
      </c>
      <c r="F9" s="54">
        <v>125.04</v>
      </c>
      <c r="G9" s="54">
        <f t="shared" si="0"/>
        <v>757.05000000000007</v>
      </c>
      <c r="H9" s="54">
        <f t="shared" si="0"/>
        <v>38.090000000000003</v>
      </c>
      <c r="I9" s="54">
        <f t="shared" si="0"/>
        <v>26.930000000000003</v>
      </c>
      <c r="J9" s="54">
        <f t="shared" si="0"/>
        <v>90.51</v>
      </c>
    </row>
    <row r="10" spans="1:10" x14ac:dyDescent="0.25">
      <c r="A10" s="65"/>
      <c r="B10" s="30"/>
      <c r="C10" s="14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1"/>
      <c r="B11" s="18"/>
      <c r="C11" s="18"/>
      <c r="D11" s="19"/>
      <c r="E11" s="20"/>
      <c r="F11" s="21"/>
      <c r="G11" s="20"/>
      <c r="H11" s="20"/>
      <c r="I11" s="20"/>
      <c r="J11" s="24"/>
    </row>
    <row r="12" spans="1:10" ht="16.5" thickBot="1" x14ac:dyDescent="0.3">
      <c r="A12" s="2"/>
      <c r="B12" s="22" t="s">
        <v>14</v>
      </c>
      <c r="C12" s="40" t="s">
        <v>34</v>
      </c>
      <c r="D12" s="34" t="s">
        <v>38</v>
      </c>
      <c r="E12" s="42">
        <v>100</v>
      </c>
      <c r="F12" s="57">
        <v>12.84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 t="s">
        <v>13</v>
      </c>
      <c r="B13" s="13" t="s">
        <v>15</v>
      </c>
      <c r="C13" s="40" t="s">
        <v>35</v>
      </c>
      <c r="D13" s="36" t="s">
        <v>39</v>
      </c>
      <c r="E13" s="42">
        <v>250</v>
      </c>
      <c r="F13" s="57">
        <v>38.31</v>
      </c>
      <c r="G13" s="48">
        <f>E13*125/250</f>
        <v>125</v>
      </c>
      <c r="H13" s="45">
        <f>E13*2.5/250</f>
        <v>2.5</v>
      </c>
      <c r="I13" s="45">
        <f>E13*5.38/250</f>
        <v>5.38</v>
      </c>
      <c r="J13" s="45">
        <f>E13*16.63/250</f>
        <v>16.63</v>
      </c>
    </row>
    <row r="14" spans="1:10" ht="15.75" x14ac:dyDescent="0.25">
      <c r="A14" s="1"/>
      <c r="B14" s="13" t="s">
        <v>26</v>
      </c>
      <c r="C14" s="40" t="s">
        <v>27</v>
      </c>
      <c r="D14" s="31" t="s">
        <v>28</v>
      </c>
      <c r="E14" s="42">
        <v>110</v>
      </c>
      <c r="F14" s="57">
        <v>81.66</v>
      </c>
      <c r="G14" s="46">
        <f>E14*175/90</f>
        <v>213.88888888888889</v>
      </c>
      <c r="H14" s="43">
        <f>E14*13/100</f>
        <v>14.3</v>
      </c>
      <c r="I14" s="43">
        <f>E14*11.61/90</f>
        <v>14.19</v>
      </c>
      <c r="J14" s="43">
        <f>E14*5.76/90</f>
        <v>7.04</v>
      </c>
    </row>
    <row r="15" spans="1:10" ht="15.75" x14ac:dyDescent="0.25">
      <c r="A15" s="1"/>
      <c r="B15" s="13" t="s">
        <v>16</v>
      </c>
      <c r="C15" s="41" t="s">
        <v>36</v>
      </c>
      <c r="D15" s="37" t="s">
        <v>40</v>
      </c>
      <c r="E15" s="42">
        <v>180</v>
      </c>
      <c r="F15" s="57">
        <v>11.01</v>
      </c>
      <c r="G15" s="47">
        <f>E15*178/150</f>
        <v>213.6</v>
      </c>
      <c r="H15" s="44">
        <f>E15*5.3/150</f>
        <v>6.36</v>
      </c>
      <c r="I15" s="44">
        <f>E15*3/150</f>
        <v>3.6</v>
      </c>
      <c r="J15" s="44">
        <f>E15*32.4/150</f>
        <v>38.880000000000003</v>
      </c>
    </row>
    <row r="16" spans="1:10" ht="15.75" x14ac:dyDescent="0.25">
      <c r="A16" s="1"/>
      <c r="B16" s="13" t="s">
        <v>17</v>
      </c>
      <c r="C16" s="40" t="s">
        <v>37</v>
      </c>
      <c r="D16" s="35" t="s">
        <v>41</v>
      </c>
      <c r="E16" s="42">
        <v>200</v>
      </c>
      <c r="F16" s="57">
        <v>13.4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21</v>
      </c>
      <c r="D17" s="61" t="s">
        <v>42</v>
      </c>
      <c r="E17" s="42">
        <v>49</v>
      </c>
      <c r="F17" s="57">
        <v>6.27</v>
      </c>
      <c r="G17" s="46">
        <f>E17*116.9/50</f>
        <v>114.56200000000001</v>
      </c>
      <c r="H17" s="43">
        <f>E17*3.95/50</f>
        <v>3.8710000000000004</v>
      </c>
      <c r="I17" s="43">
        <f>E17*0.5/50</f>
        <v>0.49</v>
      </c>
      <c r="J17" s="43">
        <f>E17*24.15/50</f>
        <v>23.666999999999998</v>
      </c>
    </row>
    <row r="18" spans="1:10" ht="15.75" x14ac:dyDescent="0.25">
      <c r="A18" s="1"/>
      <c r="B18" s="13" t="s">
        <v>24</v>
      </c>
      <c r="C18" s="41" t="s">
        <v>22</v>
      </c>
      <c r="D18" s="32" t="s">
        <v>23</v>
      </c>
      <c r="E18" s="55">
        <v>30</v>
      </c>
      <c r="F18" s="57">
        <v>3.55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</row>
    <row r="19" spans="1:10" ht="15.75" x14ac:dyDescent="0.25">
      <c r="A19" s="1"/>
      <c r="B19" s="38"/>
      <c r="C19" s="38"/>
      <c r="D19" s="39"/>
      <c r="E19" s="56">
        <f>E12+E13+E14+E15+E16+E17+E18</f>
        <v>919</v>
      </c>
      <c r="F19" s="56">
        <f>F12+F13+F14+F15+F16+F17+F18+0.01</f>
        <v>167.05</v>
      </c>
      <c r="G19" s="56">
        <f t="shared" ref="G19:I19" si="1">G12+G13+G14+G15+G16+G17+G18</f>
        <v>928.02088888888898</v>
      </c>
      <c r="H19" s="56">
        <f t="shared" si="1"/>
        <v>30.411000000000001</v>
      </c>
      <c r="I19" s="56">
        <f t="shared" si="1"/>
        <v>33.29</v>
      </c>
      <c r="J19" s="56">
        <f>J12+J13+J14+J15+J16+J17+J18-0.01</f>
        <v>126.42700000000001</v>
      </c>
    </row>
    <row r="20" spans="1:10" ht="15.75" thickBot="1" x14ac:dyDescent="0.3">
      <c r="A20" s="67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